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<sst xmlns="http://schemas.openxmlformats.org/spreadsheetml/2006/main" count="13" uniqueCount="11">
  <si>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No</t>
  </si>
  <si>
    <t>OR =</t>
  </si>
  <si>
    <t>SE (log OR) =</t>
  </si>
  <si>
    <t>Si</t>
  </si>
  <si>
    <t>Rapporto di probabilità (odds ratio)</t>
  </si>
  <si>
    <t>Variabile 1</t>
  </si>
  <si>
    <t>Variabile 2</t>
  </si>
  <si>
    <t>Inferiore a 95% IC =</t>
  </si>
  <si>
    <t>Superiore a 95% IC =</t>
  </si>
  <si>
    <t>Questo foglio di calcolo ci offre soltanto un strumento educativo e non ci sono garanzie di diagnosi. Usala con il tuo proprio giudizio e rischio.</t>
  </si>
  <si>
    <t>Realizzata il  12/15/2011 da Alex Ramirez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</si>
</sst>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0" borderId="0">
      <alignment/>
      <protection/>
    </xf>
    <xf numFmtId="0" fontId="34" fillId="28" borderId="1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42" applyFont="1" applyAlignment="1">
      <alignment vertical="center"/>
      <protection/>
    </xf>
    <xf numFmtId="0" fontId="2" fillId="0" borderId="0" xfId="42" applyFont="1" applyAlignment="1">
      <alignment horizontal="center" vertical="center"/>
      <protection/>
    </xf>
    <xf numFmtId="0" fontId="3" fillId="33" borderId="10" xfId="42" applyFont="1" applyFill="1" applyBorder="1" applyAlignment="1">
      <alignment horizontal="center" vertical="center"/>
      <protection/>
    </xf>
    <xf numFmtId="0" fontId="3" fillId="33" borderId="11" xfId="42" applyFont="1" applyFill="1" applyBorder="1" applyAlignment="1">
      <alignment horizontal="center" vertical="center"/>
      <protection/>
    </xf>
    <xf numFmtId="0" fontId="3" fillId="34" borderId="12" xfId="42" applyFont="1" applyFill="1" applyBorder="1" applyAlignment="1" applyProtection="1">
      <alignment horizontal="center" vertical="center"/>
      <protection locked="0"/>
    </xf>
    <xf numFmtId="0" fontId="2" fillId="0" borderId="13" xfId="42" applyFont="1" applyBorder="1" applyAlignment="1" applyProtection="1">
      <alignment horizontal="center" vertical="center"/>
      <protection locked="0"/>
    </xf>
    <xf numFmtId="0" fontId="2" fillId="0" borderId="14" xfId="42" applyFont="1" applyBorder="1" applyAlignment="1" applyProtection="1">
      <alignment horizontal="center" vertical="center"/>
      <protection locked="0"/>
    </xf>
    <xf numFmtId="0" fontId="4" fillId="0" borderId="0" xfId="42" applyFont="1" applyAlignment="1">
      <alignment horizontal="center" vertical="center"/>
      <protection/>
    </xf>
    <xf numFmtId="174" fontId="5" fillId="0" borderId="0" xfId="49" applyNumberFormat="1" applyFont="1" applyFill="1" applyBorder="1" applyAlignment="1" applyProtection="1">
      <alignment horizontal="center" vertical="center"/>
      <protection/>
    </xf>
    <xf numFmtId="0" fontId="3" fillId="34" borderId="15" xfId="42" applyFont="1" applyFill="1" applyBorder="1" applyAlignment="1" applyProtection="1">
      <alignment horizontal="center" vertical="center"/>
      <protection locked="0"/>
    </xf>
    <xf numFmtId="0" fontId="2" fillId="0" borderId="16" xfId="42" applyFont="1" applyBorder="1" applyAlignment="1" applyProtection="1">
      <alignment horizontal="center" vertical="center"/>
      <protection locked="0"/>
    </xf>
    <xf numFmtId="0" fontId="2" fillId="0" borderId="17" xfId="42" applyFont="1" applyBorder="1" applyAlignment="1" applyProtection="1">
      <alignment horizontal="center" vertical="center"/>
      <protection locked="0"/>
    </xf>
    <xf numFmtId="0" fontId="6" fillId="0" borderId="0" xfId="42" applyFont="1" applyAlignment="1">
      <alignment horizontal="center" vertical="center"/>
      <protection/>
    </xf>
    <xf numFmtId="174" fontId="7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42" applyFont="1" applyAlignment="1">
      <alignment vertical="center"/>
      <protection/>
    </xf>
    <xf numFmtId="0" fontId="9" fillId="0" borderId="0" xfId="42" applyFont="1" applyAlignment="1">
      <alignment vertical="center"/>
      <protection/>
    </xf>
    <xf numFmtId="0" fontId="1" fillId="0" borderId="0" xfId="42">
      <alignment/>
      <protection/>
    </xf>
    <xf numFmtId="0" fontId="12" fillId="0" borderId="0" xfId="42" applyFont="1" applyAlignment="1">
      <alignment horizontal="right" vertical="center"/>
      <protection/>
    </xf>
    <xf numFmtId="0" fontId="13" fillId="0" borderId="0" xfId="42" applyFont="1" applyAlignment="1">
      <alignment vertical="center"/>
      <protection/>
    </xf>
    <xf numFmtId="2" fontId="12" fillId="0" borderId="0" xfId="42" applyNumberFormat="1" applyFont="1" applyAlignment="1">
      <alignment horizontal="center" vertical="center"/>
      <protection/>
    </xf>
    <xf numFmtId="0" fontId="12" fillId="0" borderId="0" xfId="42" applyFont="1" applyAlignment="1">
      <alignment vertical="center"/>
      <protection/>
    </xf>
    <xf numFmtId="0" fontId="11" fillId="0" borderId="0" xfId="42" applyFont="1" applyBorder="1" applyAlignment="1">
      <alignment horizontal="center" vertical="center"/>
      <protection/>
    </xf>
    <xf numFmtId="0" fontId="10" fillId="0" borderId="0" xfId="42" applyFont="1" applyBorder="1" applyAlignment="1">
      <alignment horizontal="center" vertical="center"/>
      <protection/>
    </xf>
    <xf numFmtId="0" fontId="3" fillId="33" borderId="18" xfId="42" applyFont="1" applyFill="1" applyBorder="1" applyAlignment="1">
      <alignment horizontal="center" vertical="center" shrinkToFit="1"/>
      <protection/>
    </xf>
    <xf numFmtId="0" fontId="3" fillId="34" borderId="19" xfId="4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9</xdr:col>
      <xdr:colOff>28575</xdr:colOff>
      <xdr:row>1</xdr:row>
      <xdr:rowOff>514350</xdr:rowOff>
    </xdr:to>
    <xdr:pic>
      <xdr:nvPicPr>
        <xdr:cNvPr id="1" name="2 Imagen" descr="logo3tres3_bar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7315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9">
      <selection activeCell="A20" sqref="A20"/>
    </sheetView>
  </sheetViews>
  <sheetFormatPr defaultColWidth="9.140625" defaultRowHeight="12.75"/>
  <cols>
    <col min="1" max="1" width="13.140625" style="1" customWidth="1"/>
    <col min="2" max="2" width="11.421875" style="1" customWidth="1"/>
    <col min="3" max="5" width="13.00390625" style="1" customWidth="1"/>
    <col min="6" max="16384" width="11.421875" style="1" customWidth="1"/>
  </cols>
  <sheetData>
    <row r="1" spans="1:9" ht="36">
      <c r="A1" s="22" t="s">
        <v>4</v>
      </c>
      <c r="B1" s="23"/>
      <c r="C1" s="23"/>
      <c r="D1" s="23"/>
      <c r="E1" s="23"/>
      <c r="F1" s="23"/>
      <c r="G1" s="23"/>
      <c r="H1" s="23"/>
      <c r="I1" s="23"/>
    </row>
    <row r="2" ht="43.5" customHeight="1"/>
    <row r="3" spans="1:5" ht="21">
      <c r="A3" s="2"/>
      <c r="B3" s="2"/>
      <c r="C3" s="2"/>
      <c r="D3" s="24" t="s">
        <v>5</v>
      </c>
      <c r="E3" s="24"/>
    </row>
    <row r="4" spans="1:7" ht="21">
      <c r="A4" s="2"/>
      <c r="B4" s="2"/>
      <c r="C4" s="2"/>
      <c r="D4" s="3" t="s">
        <v>3</v>
      </c>
      <c r="E4" s="4" t="s">
        <v>0</v>
      </c>
      <c r="G4" s="2"/>
    </row>
    <row r="5" spans="1:7" ht="20.25" customHeight="1">
      <c r="A5" s="25" t="s">
        <v>6</v>
      </c>
      <c r="B5" s="25"/>
      <c r="C5" s="5" t="s">
        <v>3</v>
      </c>
      <c r="D5" s="6">
        <v>290</v>
      </c>
      <c r="E5" s="7">
        <v>310</v>
      </c>
      <c r="F5" s="8">
        <f>D5+E5</f>
        <v>600</v>
      </c>
      <c r="G5" s="9">
        <f>F5/$F$7</f>
        <v>0.7389162561576355</v>
      </c>
    </row>
    <row r="6" spans="1:7" ht="21">
      <c r="A6" s="25"/>
      <c r="B6" s="25"/>
      <c r="C6" s="10" t="s">
        <v>0</v>
      </c>
      <c r="D6" s="11">
        <v>46</v>
      </c>
      <c r="E6" s="12">
        <v>166</v>
      </c>
      <c r="F6" s="8">
        <f>D6+E6</f>
        <v>212</v>
      </c>
      <c r="G6" s="9">
        <f>F6/$F$7</f>
        <v>0.26108374384236455</v>
      </c>
    </row>
    <row r="7" spans="4:7" ht="21">
      <c r="D7" s="8">
        <f>D5+D6</f>
        <v>336</v>
      </c>
      <c r="E7" s="8">
        <f>E5+E6</f>
        <v>476</v>
      </c>
      <c r="F7" s="13">
        <f>D5+E5+D6+E6</f>
        <v>812</v>
      </c>
      <c r="G7" s="2"/>
    </row>
    <row r="8" spans="4:7" ht="21">
      <c r="D8" s="14">
        <f>D7/$F$7</f>
        <v>0.41379310344827586</v>
      </c>
      <c r="E8" s="14">
        <f>E7/$F$7</f>
        <v>0.5862068965517241</v>
      </c>
      <c r="F8" s="2"/>
      <c r="G8" s="2"/>
    </row>
    <row r="9" spans="4:7" ht="21">
      <c r="D9" s="2"/>
      <c r="E9" s="2"/>
      <c r="F9" s="2"/>
      <c r="G9" s="2"/>
    </row>
    <row r="10" spans="2:3" ht="21">
      <c r="B10" s="18" t="s">
        <v>1</v>
      </c>
      <c r="C10" s="20">
        <f>(D5*E6)/(E5*D6)</f>
        <v>3.375876577840112</v>
      </c>
    </row>
    <row r="11" spans="2:3" ht="21">
      <c r="B11" s="19"/>
      <c r="C11" s="19"/>
    </row>
    <row r="12" spans="2:3" ht="21">
      <c r="B12" s="18" t="s">
        <v>2</v>
      </c>
      <c r="C12" s="21">
        <f>SQRT((1/D5)+(1/E5)+(1/D6)+(1/E6))</f>
        <v>0.1855729213382347</v>
      </c>
    </row>
    <row r="13" spans="2:3" ht="21">
      <c r="B13" s="19"/>
      <c r="C13" s="19"/>
    </row>
    <row r="14" spans="2:3" ht="21">
      <c r="B14" s="18" t="s">
        <v>7</v>
      </c>
      <c r="C14" s="21">
        <f>ROUND(EXP(LN($C$10)-(1.96*$C$12)),2)</f>
        <v>2.35</v>
      </c>
    </row>
    <row r="15" spans="2:3" ht="21">
      <c r="B15" s="18" t="s">
        <v>8</v>
      </c>
      <c r="C15" s="21">
        <f>ROUND(EXP(LN($C$10)+(1.96*$C$12)),2)</f>
        <v>4.86</v>
      </c>
    </row>
    <row r="17" ht="33.75">
      <c r="C17" s="15" t="str">
        <f>"OR = "&amp;ROUND(C10,2)&amp;" (95% IC, "&amp;C14&amp;" a "&amp;C15&amp;")"</f>
        <v>OR = 3,38 (95% IC, 2,35 a 4,86)</v>
      </c>
    </row>
    <row r="19" ht="21">
      <c r="A19" s="16" t="s">
        <v>9</v>
      </c>
    </row>
    <row r="20" ht="21">
      <c r="A20" s="16" t="s">
        <v>10</v>
      </c>
    </row>
  </sheetData>
  <sheetProtection selectLockedCells="1" selectUnlockedCells="1"/>
  <mergeCells count="3">
    <mergeCell ref="A1:I1"/>
    <mergeCell ref="D3:E3"/>
    <mergeCell ref="A5:B6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7" sqref="A47"/>
    </sheetView>
  </sheetViews>
  <sheetFormatPr defaultColWidth="8.7109375" defaultRowHeight="12.75"/>
  <cols>
    <col min="1" max="16384" width="8.710937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Ramirez, Alejandro [VDPAM]</dc:creator>
  <cp:keywords/>
  <dc:description/>
  <cp:lastModifiedBy>Telma</cp:lastModifiedBy>
  <dcterms:created xsi:type="dcterms:W3CDTF">2011-12-21T15:12:35Z</dcterms:created>
  <dcterms:modified xsi:type="dcterms:W3CDTF">2021-01-02T12:11:12Z</dcterms:modified>
  <cp:category/>
  <cp:version/>
  <cp:contentType/>
  <cp:contentStatus/>
</cp:coreProperties>
</file>